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3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мероприятия'!$A$17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G26" i="3" l="1"/>
  <c r="H18" i="3" l="1"/>
  <c r="G19" i="3" l="1"/>
  <c r="F18" i="3" l="1"/>
  <c r="E7" i="3"/>
  <c r="G32" i="3" l="1"/>
  <c r="E10" i="3" l="1"/>
  <c r="F10" i="3"/>
  <c r="G10" i="3"/>
  <c r="H10" i="3"/>
  <c r="D10" i="3"/>
  <c r="E18" i="3"/>
  <c r="G18" i="3"/>
  <c r="D18" i="3"/>
  <c r="E26" i="3"/>
  <c r="F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H32" i="3"/>
  <c r="D32" i="3"/>
  <c r="H15" i="3"/>
  <c r="G15" i="3"/>
  <c r="F15" i="3"/>
  <c r="E15" i="3"/>
  <c r="D15" i="3"/>
  <c r="I15" i="3" l="1"/>
  <c r="I32" i="3"/>
  <c r="I34" i="3"/>
  <c r="F7" i="3"/>
  <c r="G7" i="3"/>
  <c r="H7" i="3"/>
  <c r="I7" i="3" s="1"/>
  <c r="D7" i="3"/>
  <c r="E23" i="3"/>
  <c r="F23" i="3"/>
  <c r="G23" i="3"/>
  <c r="H23" i="3"/>
  <c r="I23" i="3" s="1"/>
  <c r="D23" i="3"/>
  <c r="H31" i="3" l="1"/>
  <c r="D31" i="3"/>
  <c r="F31" i="3"/>
  <c r="E31" i="3"/>
  <c r="I31" i="3" l="1"/>
  <c r="G31" i="3"/>
</calcChain>
</file>

<file path=xl/sharedStrings.xml><?xml version="1.0" encoding="utf-8"?>
<sst xmlns="http://schemas.openxmlformats.org/spreadsheetml/2006/main" count="331" uniqueCount="156">
  <si>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</si>
  <si>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</si>
  <si>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</si>
  <si>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</si>
  <si>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</si>
  <si>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</si>
  <si>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</si>
  <si>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</si>
  <si>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</si>
  <si>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</si>
  <si>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</si>
  <si>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</si>
  <si>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</si>
  <si>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</si>
  <si>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</si>
  <si>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</si>
  <si>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</si>
  <si>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</si>
  <si>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</si>
  <si>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</si>
  <si>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</si>
  <si>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</si>
  <si>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</si>
  <si>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</si>
  <si>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</si>
  <si>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</si>
  <si>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</si>
  <si>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</si>
  <si>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</si>
  <si>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</si>
  <si>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</si>
  <si>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</si>
  <si>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</si>
  <si>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</si>
  <si>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</si>
  <si>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</si>
  <si>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</si>
  <si>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</si>
  <si>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</si>
  <si>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</si>
  <si>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</si>
  <si>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</si>
  <si>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</si>
  <si>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</si>
  <si>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</si>
  <si>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</si>
  <si>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</si>
  <si>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</si>
  <si>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</si>
  <si>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</si>
  <si>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</si>
  <si>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</si>
  <si>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</si>
  <si>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</si>
  <si>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</si>
  <si>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</si>
  <si>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</si>
  <si>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</si>
  <si>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</si>
  <si>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</si>
  <si>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</si>
  <si>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</si>
  <si>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</si>
  <si>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</si>
  <si>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</si>
  <si>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</si>
  <si>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</si>
  <si>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</si>
  <si>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</si>
  <si>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</si>
  <si>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</si>
  <si>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</si>
  <si>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</si>
  <si>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</si>
  <si>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</si>
  <si>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</si>
  <si>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</si>
  <si>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</si>
  <si>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</si>
  <si>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</si>
  <si>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</si>
  <si>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</si>
  <si>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</si>
  <si>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</si>
  <si>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</si>
  <si>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</si>
  <si>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</si>
  <si>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</si>
  <si>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</si>
  <si>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</si>
  <si>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</si>
  <si>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</si>
  <si>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</si>
  <si>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</si>
  <si>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</si>
  <si>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</si>
  <si>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</si>
  <si>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</si>
  <si>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</si>
  <si>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</si>
  <si>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</si>
  <si>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</si>
  <si>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</si>
  <si>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</si>
  <si>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</si>
  <si>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</si>
  <si>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</si>
  <si>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</si>
  <si>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</si>
  <si>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</si>
  <si>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</si>
  <si>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</si>
  <si>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</si>
  <si>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</si>
  <si>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</si>
  <si>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</si>
  <si>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</si>
  <si>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</si>
  <si>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</si>
  <si>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</si>
  <si>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</si>
  <si>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</si>
  <si>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</si>
  <si>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</si>
  <si>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</si>
  <si>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</si>
  <si>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</si>
  <si>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</si>
  <si>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</si>
  <si>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</si>
  <si>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</si>
  <si>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</si>
  <si>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t>Соглашение № 149-08-2019-124 от 04.02.2019 г.</t>
  </si>
  <si>
    <t>наличие отклонений</t>
  </si>
  <si>
    <t>прогнозные сведения</t>
  </si>
  <si>
    <t xml:space="preserve">В Республике Карелия осуществляются мероприятия, направленные на финансовую поддержку семей при рождении детей, в том числе в зависимости от очередности рождения детей </t>
  </si>
  <si>
    <t>Лимиты бюджетных обязательств доведены до Минсоцзащиты РК 17.01.2019</t>
  </si>
  <si>
    <t>Получение лимитов бюджетных обязательств на предоставление регионального материнского (семейного) капитала</t>
  </si>
  <si>
    <t>Лимиты бюджетных обязательств доведены до Минсоцзащиты РК 10.01.2019</t>
  </si>
  <si>
    <t xml:space="preserve">Получение лимитов бюджетных обязательств по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 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</si>
  <si>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 отсутствуют</t>
  </si>
  <si>
    <t>Проведен анализ эффективности предоставления ежемесячных выплат: эффективность на отчетную дату составила 97%, достижение показателя по плану 15.12.2019</t>
  </si>
  <si>
    <r>
      <t xml:space="preserve">По официальным данным Карелистата на 12.08.2019 значение показателя "суммарный коэффициент рождаемости" </t>
    </r>
    <r>
      <rPr>
        <b/>
        <sz val="10"/>
        <color theme="1"/>
        <rFont val="Times New Roman"/>
        <family val="1"/>
        <charset val="204"/>
      </rPr>
      <t>за 2018 год составило 1,522</t>
    </r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</si>
  <si>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01.12.2019</t>
    </r>
  </si>
  <si>
    <t>1,600*</t>
  </si>
  <si>
    <r>
      <t xml:space="preserve">*Минтрудом России для РК установлено уточненное значение данного показателя </t>
    </r>
    <r>
      <rPr>
        <b/>
        <sz val="10"/>
        <color theme="1"/>
        <rFont val="Times New Roman"/>
        <family val="1"/>
        <charset val="204"/>
      </rPr>
      <t xml:space="preserve">на 2019 год - 1,446 </t>
    </r>
  </si>
  <si>
    <r>
      <t xml:space="preserve">*Минтрудом России для РК установлено уточненное значение данного показателя </t>
    </r>
    <r>
      <rPr>
        <b/>
        <sz val="10"/>
        <color theme="1"/>
        <rFont val="Times New Roman"/>
        <family val="1"/>
        <charset val="204"/>
      </rPr>
      <t>на 2019 год - 94,79</t>
    </r>
  </si>
  <si>
    <t>88,00*</t>
  </si>
  <si>
    <r>
      <t xml:space="preserve">*Минтрудом России для РК установлено уточненное значение данного показателя </t>
    </r>
    <r>
      <rPr>
        <b/>
        <sz val="10"/>
        <color theme="1"/>
        <rFont val="Times New Roman"/>
        <family val="1"/>
        <charset val="204"/>
      </rPr>
      <t>на 2019 год - 78,44</t>
    </r>
  </si>
  <si>
    <t>По состоянию на 01.12.2019 предварительные сведения о достижении фактического значения указанного показателя за 2018 год от Росстата не поступали</t>
  </si>
  <si>
    <t>108,90*</t>
  </si>
  <si>
    <t>Кассовый расход указан по состоянию на 30.11.2019</t>
  </si>
  <si>
    <r>
      <t xml:space="preserve">По состоянию на 01.11.2019 года </t>
    </r>
    <r>
      <rPr>
        <b/>
        <sz val="11"/>
        <color theme="1"/>
        <rFont val="Times New Roman"/>
        <family val="1"/>
        <charset val="204"/>
      </rPr>
      <t>выплата предоставлена 1 182 семьям или 123% от плана (958 семей)</t>
    </r>
    <r>
      <rPr>
        <sz val="11"/>
        <color theme="1"/>
        <rFont val="Times New Roman"/>
        <family val="1"/>
        <charset val="204"/>
      </rPr>
      <t>. Данные по состоянию на 01.12.2019 будут сформированы не ранее 10.12.2019</t>
    </r>
  </si>
  <si>
    <r>
      <t xml:space="preserve">Риски отклонения от сроков получения результатов отсутствуют. По состоянию на 01.11.2019 </t>
    </r>
    <r>
      <rPr>
        <b/>
        <sz val="11"/>
        <color theme="1"/>
        <rFont val="Times New Roman"/>
        <family val="1"/>
        <charset val="204"/>
      </rPr>
      <t>выплата предоставлена 420 семьям или 99% от плана (423 семьи)</t>
    </r>
    <r>
      <rPr>
        <sz val="11"/>
        <color theme="1"/>
        <rFont val="Times New Roman"/>
        <family val="1"/>
        <charset val="204"/>
      </rPr>
      <t>. Данные по состоянию на 01.12.2019 будут сформированы не ранее 10.12.2019</t>
    </r>
  </si>
  <si>
    <r>
      <t xml:space="preserve">По состоянию на 01.11.2019 </t>
    </r>
    <r>
      <rPr>
        <b/>
        <sz val="11"/>
        <color theme="1"/>
        <rFont val="Times New Roman"/>
        <family val="1"/>
        <charset val="204"/>
      </rPr>
      <t>выполнено 730 циклов ЭКО или 104% от плана (700 циклов)</t>
    </r>
    <r>
      <rPr>
        <sz val="11"/>
        <color theme="1"/>
        <rFont val="Times New Roman"/>
        <family val="1"/>
        <charset val="204"/>
      </rPr>
      <t>, в том числе: 513 полных циклов и 216 процедур криопереноса. Данные по состоянию на 01.12.2019 будут сформированы не ранее 10.12.2019</t>
    </r>
  </si>
  <si>
    <r>
      <t xml:space="preserve">Риски отклонения от сроков получения результатов отсутствуют. По состоянию на 01.11.2019 региональный материнский (семейный) капитал </t>
    </r>
    <r>
      <rPr>
        <b/>
        <sz val="11"/>
        <color theme="1"/>
        <rFont val="Times New Roman"/>
        <family val="1"/>
        <charset val="204"/>
      </rPr>
      <t>предоставлен 969 многодетным семьям или 81% от плана (1200 семей)</t>
    </r>
    <r>
      <rPr>
        <sz val="11"/>
        <color theme="1"/>
        <rFont val="Times New Roman"/>
        <family val="1"/>
        <charset val="204"/>
      </rPr>
      <t xml:space="preserve">. Данные по состоянию на 01.12.2019 будут сформированы не ранее 10.12.2019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</si>
</sst>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_ ;[Red]\-#,##0.00\ "/>
    <numFmt numFmtId="166" formatCode="#,##0.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6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6" fontId="20" fillId="0" borderId="4" xfId="0" applyNumberFormat="1" applyFont="1" applyFill="1" applyBorder="1" applyAlignment="1">
      <alignment horizontal="center" vertical="center" wrapText="1"/>
    </xf>
    <xf numFmtId="167" fontId="20" fillId="0" borderId="4" xfId="0" applyNumberFormat="1" applyFont="1" applyFill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center"/>
    </xf>
    <xf numFmtId="167" fontId="19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167" fontId="19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6" fontId="0" fillId="0" borderId="0" xfId="0" applyNumberFormat="1"/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2" fontId="17" fillId="0" borderId="5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7" fillId="0" borderId="5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0" borderId="27" xfId="0" applyBorder="1" applyAlignment="1"/>
    <xf numFmtId="1" fontId="17" fillId="0" borderId="26" xfId="0" applyNumberFormat="1" applyFont="1" applyBorder="1" applyAlignment="1">
      <alignment horizontal="center" vertical="center" wrapText="1"/>
    </xf>
    <xf numFmtId="2" fontId="17" fillId="0" borderId="26" xfId="0" applyNumberFormat="1" applyFont="1" applyFill="1" applyBorder="1" applyAlignment="1">
      <alignment horizontal="center" vertical="center" wrapText="1"/>
    </xf>
    <xf numFmtId="2" fontId="17" fillId="0" borderId="26" xfId="1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R15" sqref="R15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05" t="s">
        <v>77</v>
      </c>
      <c r="B1" s="107"/>
      <c r="D1" s="103" t="s">
        <v>115</v>
      </c>
      <c r="E1" s="104"/>
    </row>
    <row r="2" spans="1:10" x14ac:dyDescent="0.25">
      <c r="A2" s="105" t="s">
        <v>78</v>
      </c>
      <c r="B2" s="107"/>
      <c r="D2" s="105" t="s">
        <v>78</v>
      </c>
      <c r="E2" s="102"/>
    </row>
    <row r="3" spans="1:10" x14ac:dyDescent="0.25">
      <c r="A3" s="105" t="s">
        <v>82</v>
      </c>
      <c r="B3" s="102"/>
      <c r="D3" s="105" t="s">
        <v>116</v>
      </c>
      <c r="E3" s="102"/>
    </row>
    <row r="4" spans="1:10" ht="18.75" x14ac:dyDescent="0.3">
      <c r="A4" s="105" t="s">
        <v>79</v>
      </c>
      <c r="B4" s="107"/>
      <c r="D4" s="105" t="s">
        <v>79</v>
      </c>
      <c r="E4" s="102"/>
      <c r="J4" s="45"/>
    </row>
    <row r="5" spans="1:10" ht="18.75" x14ac:dyDescent="0.3">
      <c r="A5" s="106" t="s">
        <v>80</v>
      </c>
      <c r="B5" s="107"/>
      <c r="D5" s="106" t="s">
        <v>80</v>
      </c>
      <c r="E5" s="102"/>
      <c r="J5" s="45"/>
    </row>
    <row r="6" spans="1:10" ht="18.75" x14ac:dyDescent="0.3">
      <c r="A6" s="101">
        <v>43802</v>
      </c>
      <c r="B6" s="102"/>
      <c r="D6" s="101">
        <v>43802</v>
      </c>
      <c r="E6" s="102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108" t="s">
        <v>63</v>
      </c>
      <c r="B10" s="109"/>
      <c r="C10" s="109"/>
      <c r="D10" s="109"/>
      <c r="E10" s="110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108" t="s">
        <v>143</v>
      </c>
      <c r="B12" s="109"/>
      <c r="C12" s="109"/>
      <c r="D12" s="109"/>
      <c r="E12" s="110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111" t="s">
        <v>83</v>
      </c>
      <c r="B14" s="109"/>
      <c r="C14" s="109"/>
      <c r="D14" s="109"/>
      <c r="E14" s="110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111" t="s">
        <v>84</v>
      </c>
      <c r="B16" s="112"/>
      <c r="C16" s="112"/>
      <c r="D16" s="112"/>
      <c r="E16" s="113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14" t="s">
        <v>64</v>
      </c>
      <c r="B18" s="115"/>
      <c r="C18" s="115"/>
      <c r="D18" s="115"/>
      <c r="E18" s="116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59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133</v>
      </c>
      <c r="C22" s="32" t="s">
        <v>133</v>
      </c>
      <c r="D22" s="32" t="s">
        <v>134</v>
      </c>
      <c r="E22" s="32" t="s">
        <v>134</v>
      </c>
    </row>
  </sheetData>
  <mergeCells count="17">
    <mergeCell ref="A10:E10"/>
    <mergeCell ref="A16:E16"/>
    <mergeCell ref="A12:E12"/>
    <mergeCell ref="A18:E18"/>
    <mergeCell ref="A14:E14"/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129</v>
      </c>
      <c r="D4" s="61" t="s">
        <v>130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"/>
  <sheetViews>
    <sheetView zoomScaleNormal="100" workbookViewId="0">
      <selection activeCell="N13" sqref="N13"/>
    </sheetView>
  </sheetViews>
  <sheetFormatPr defaultRowHeight="15" x14ac:dyDescent="0.25"/>
  <cols>
    <col min="1" max="1" width="6.5703125" customWidth="1"/>
    <col min="2" max="2" width="14.5703125" customWidth="1"/>
    <col min="3" max="3" width="28.28515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34.7109375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17" t="s">
        <v>0</v>
      </c>
      <c r="B3" s="123" t="s">
        <v>1</v>
      </c>
      <c r="C3" s="117" t="s">
        <v>8</v>
      </c>
      <c r="D3" s="117" t="s">
        <v>81</v>
      </c>
      <c r="E3" s="119" t="s">
        <v>46</v>
      </c>
      <c r="F3" s="119" t="s">
        <v>47</v>
      </c>
      <c r="G3" s="125" t="s">
        <v>9</v>
      </c>
      <c r="H3" s="126"/>
      <c r="I3" s="126"/>
      <c r="J3" s="127"/>
      <c r="K3" s="119" t="s">
        <v>10</v>
      </c>
      <c r="L3" s="121" t="s">
        <v>48</v>
      </c>
      <c r="M3" s="117" t="s">
        <v>11</v>
      </c>
    </row>
    <row r="4" spans="1:13" s="65" customFormat="1" ht="30.75" customHeight="1" thickBot="1" x14ac:dyDescent="0.3">
      <c r="A4" s="118"/>
      <c r="B4" s="124"/>
      <c r="C4" s="118"/>
      <c r="D4" s="118"/>
      <c r="E4" s="120"/>
      <c r="F4" s="120"/>
      <c r="G4" s="66" t="s">
        <v>12</v>
      </c>
      <c r="H4" s="66" t="s">
        <v>13</v>
      </c>
      <c r="I4" s="66" t="s">
        <v>14</v>
      </c>
      <c r="J4" s="66" t="s">
        <v>15</v>
      </c>
      <c r="K4" s="120"/>
      <c r="L4" s="122"/>
      <c r="M4" s="118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52.5" customHeight="1" x14ac:dyDescent="0.25">
      <c r="A6" s="132" t="s">
        <v>5</v>
      </c>
      <c r="B6" s="132" t="s">
        <v>56</v>
      </c>
      <c r="C6" s="132" t="s">
        <v>85</v>
      </c>
      <c r="D6" s="132" t="s">
        <v>76</v>
      </c>
      <c r="E6" s="131" t="s">
        <v>86</v>
      </c>
      <c r="F6" s="130">
        <v>1.5609999999999999</v>
      </c>
      <c r="G6" s="130" t="s">
        <v>87</v>
      </c>
      <c r="H6" s="130" t="s">
        <v>87</v>
      </c>
      <c r="I6" s="130" t="s">
        <v>87</v>
      </c>
      <c r="J6" s="130" t="s">
        <v>87</v>
      </c>
      <c r="K6" s="130" t="s">
        <v>144</v>
      </c>
      <c r="L6" s="128"/>
      <c r="M6" s="97" t="s">
        <v>142</v>
      </c>
    </row>
    <row r="7" spans="1:13" s="41" customFormat="1" ht="40.5" customHeight="1" thickBot="1" x14ac:dyDescent="0.3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4" t="s">
        <v>145</v>
      </c>
    </row>
    <row r="8" spans="1:13" s="41" customFormat="1" ht="66" customHeight="1" x14ac:dyDescent="0.25">
      <c r="A8" s="132" t="s">
        <v>6</v>
      </c>
      <c r="B8" s="132" t="s">
        <v>57</v>
      </c>
      <c r="C8" s="132" t="s">
        <v>88</v>
      </c>
      <c r="D8" s="132" t="s">
        <v>76</v>
      </c>
      <c r="E8" s="131" t="s">
        <v>86</v>
      </c>
      <c r="F8" s="134">
        <v>105.26</v>
      </c>
      <c r="G8" s="134" t="s">
        <v>87</v>
      </c>
      <c r="H8" s="134" t="s">
        <v>87</v>
      </c>
      <c r="I8" s="134" t="s">
        <v>87</v>
      </c>
      <c r="J8" s="134" t="s">
        <v>87</v>
      </c>
      <c r="K8" s="134" t="s">
        <v>150</v>
      </c>
      <c r="L8" s="128"/>
      <c r="M8" s="98" t="s">
        <v>149</v>
      </c>
    </row>
    <row r="9" spans="1:13" s="41" customFormat="1" ht="42" customHeight="1" thickBot="1" x14ac:dyDescent="0.3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99" t="s">
        <v>146</v>
      </c>
    </row>
    <row r="10" spans="1:13" s="41" customFormat="1" ht="66.75" customHeight="1" x14ac:dyDescent="0.25">
      <c r="A10" s="135" t="s">
        <v>7</v>
      </c>
      <c r="B10" s="135" t="s">
        <v>57</v>
      </c>
      <c r="C10" s="135" t="s">
        <v>89</v>
      </c>
      <c r="D10" s="135" t="s">
        <v>76</v>
      </c>
      <c r="E10" s="137" t="s">
        <v>86</v>
      </c>
      <c r="F10" s="138">
        <v>82.92</v>
      </c>
      <c r="G10" s="138" t="s">
        <v>87</v>
      </c>
      <c r="H10" s="138" t="s">
        <v>87</v>
      </c>
      <c r="I10" s="138" t="s">
        <v>87</v>
      </c>
      <c r="J10" s="138" t="s">
        <v>87</v>
      </c>
      <c r="K10" s="138" t="s">
        <v>147</v>
      </c>
      <c r="L10" s="139"/>
      <c r="M10" s="98" t="s">
        <v>149</v>
      </c>
    </row>
    <row r="11" spans="1:13" ht="39" thickBot="1" x14ac:dyDescent="0.3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8" t="s">
        <v>148</v>
      </c>
    </row>
  </sheetData>
  <mergeCells count="46">
    <mergeCell ref="I8:I9"/>
    <mergeCell ref="J8:J9"/>
    <mergeCell ref="K8:K9"/>
    <mergeCell ref="L8:L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D8:D9"/>
    <mergeCell ref="E8:E9"/>
    <mergeCell ref="F8:F9"/>
    <mergeCell ref="G8:G9"/>
    <mergeCell ref="H8:H9"/>
    <mergeCell ref="B6:B7"/>
    <mergeCell ref="A6:A7"/>
    <mergeCell ref="A8:A9"/>
    <mergeCell ref="B8:B9"/>
    <mergeCell ref="C8:C9"/>
    <mergeCell ref="G6:G7"/>
    <mergeCell ref="F6:F7"/>
    <mergeCell ref="E6:E7"/>
    <mergeCell ref="D6:D7"/>
    <mergeCell ref="C6:C7"/>
    <mergeCell ref="L6:L7"/>
    <mergeCell ref="K6:K7"/>
    <mergeCell ref="J6:J7"/>
    <mergeCell ref="I6:I7"/>
    <mergeCell ref="H6:H7"/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6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 B8 B10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 B8 B10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 D8 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tabSelected="1" zoomScaleNormal="100" workbookViewId="0">
      <selection activeCell="N39" sqref="N39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32.710937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51" t="s">
        <v>0</v>
      </c>
      <c r="B3" s="153" t="s">
        <v>1</v>
      </c>
      <c r="C3" s="149" t="s">
        <v>17</v>
      </c>
      <c r="D3" s="155" t="s">
        <v>18</v>
      </c>
      <c r="E3" s="156"/>
      <c r="F3" s="157"/>
      <c r="G3" s="158" t="s">
        <v>19</v>
      </c>
      <c r="H3" s="159"/>
      <c r="I3" s="151" t="s">
        <v>49</v>
      </c>
      <c r="J3" s="149" t="s">
        <v>11</v>
      </c>
    </row>
    <row r="4" spans="1:13" s="65" customFormat="1" ht="63.75" customHeight="1" thickBot="1" x14ac:dyDescent="0.3">
      <c r="A4" s="152"/>
      <c r="B4" s="154"/>
      <c r="C4" s="150"/>
      <c r="D4" s="68" t="s">
        <v>20</v>
      </c>
      <c r="E4" s="68" t="s">
        <v>21</v>
      </c>
      <c r="F4" s="68" t="s">
        <v>22</v>
      </c>
      <c r="G4" s="68" t="s">
        <v>23</v>
      </c>
      <c r="H4" s="68" t="s">
        <v>24</v>
      </c>
      <c r="I4" s="152"/>
      <c r="J4" s="150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67" t="s">
        <v>105</v>
      </c>
      <c r="D6" s="69" t="s">
        <v>87</v>
      </c>
      <c r="E6" s="69" t="s">
        <v>87</v>
      </c>
      <c r="F6" s="69" t="s">
        <v>87</v>
      </c>
      <c r="G6" s="70" t="s">
        <v>87</v>
      </c>
      <c r="H6" s="70" t="s">
        <v>87</v>
      </c>
      <c r="I6" s="71" t="s">
        <v>87</v>
      </c>
      <c r="J6" s="72" t="s">
        <v>87</v>
      </c>
    </row>
    <row r="7" spans="1:13" ht="72" customHeight="1" thickBot="1" x14ac:dyDescent="0.3">
      <c r="A7" s="11" t="s">
        <v>25</v>
      </c>
      <c r="B7" s="4" t="s">
        <v>59</v>
      </c>
      <c r="C7" s="96" t="s">
        <v>106</v>
      </c>
      <c r="D7" s="94">
        <f>D8</f>
        <v>242.49</v>
      </c>
      <c r="E7" s="94">
        <f>E8</f>
        <v>242.49</v>
      </c>
      <c r="F7" s="94">
        <f t="shared" ref="F7:H7" si="0">F8</f>
        <v>2.0499999999999998</v>
      </c>
      <c r="G7" s="94">
        <f t="shared" si="0"/>
        <v>241.76000000000002</v>
      </c>
      <c r="H7" s="94">
        <f t="shared" si="0"/>
        <v>239.71</v>
      </c>
      <c r="I7" s="95">
        <f>H7/E7</f>
        <v>0.98853560971586452</v>
      </c>
      <c r="J7" s="72" t="s">
        <v>151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57" t="s">
        <v>26</v>
      </c>
      <c r="D8" s="87">
        <v>242.49</v>
      </c>
      <c r="E8" s="87">
        <v>242.49</v>
      </c>
      <c r="F8" s="87">
        <v>2.0499999999999998</v>
      </c>
      <c r="G8" s="87">
        <f>H8+F8</f>
        <v>241.76000000000002</v>
      </c>
      <c r="H8" s="87">
        <v>239.71</v>
      </c>
      <c r="I8" s="88">
        <f>H8/E8</f>
        <v>0.98853560971586452</v>
      </c>
      <c r="J8" s="72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3">
        <v>0</v>
      </c>
      <c r="E9" s="73">
        <v>0</v>
      </c>
      <c r="F9" s="73">
        <v>0</v>
      </c>
      <c r="G9" s="70">
        <v>0</v>
      </c>
      <c r="H9" s="70">
        <v>0</v>
      </c>
      <c r="I9" s="71" t="s">
        <v>87</v>
      </c>
      <c r="J9" s="72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3">
        <f>SUM(D11:D13)</f>
        <v>0</v>
      </c>
      <c r="E10" s="73">
        <f t="shared" ref="E10:H10" si="1">SUM(E11:E13)</f>
        <v>0</v>
      </c>
      <c r="F10" s="73">
        <f t="shared" si="1"/>
        <v>0</v>
      </c>
      <c r="G10" s="73">
        <f t="shared" si="1"/>
        <v>0</v>
      </c>
      <c r="H10" s="73">
        <f t="shared" si="1"/>
        <v>0</v>
      </c>
      <c r="I10" s="71" t="s">
        <v>87</v>
      </c>
      <c r="J10" s="72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3">
        <v>0</v>
      </c>
      <c r="E11" s="73">
        <v>0</v>
      </c>
      <c r="F11" s="73">
        <v>0</v>
      </c>
      <c r="G11" s="70">
        <v>0</v>
      </c>
      <c r="H11" s="70">
        <v>0</v>
      </c>
      <c r="I11" s="71" t="s">
        <v>87</v>
      </c>
      <c r="J11" s="72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3">
        <v>0</v>
      </c>
      <c r="E12" s="73">
        <v>0</v>
      </c>
      <c r="F12" s="73">
        <v>0</v>
      </c>
      <c r="G12" s="70">
        <v>0</v>
      </c>
      <c r="H12" s="70">
        <v>0</v>
      </c>
      <c r="I12" s="71" t="s">
        <v>87</v>
      </c>
      <c r="J12" s="72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3">
        <v>0</v>
      </c>
      <c r="E13" s="73">
        <v>0</v>
      </c>
      <c r="F13" s="73">
        <v>0</v>
      </c>
      <c r="G13" s="70">
        <v>0</v>
      </c>
      <c r="H13" s="70">
        <v>0</v>
      </c>
      <c r="I13" s="71" t="s">
        <v>87</v>
      </c>
      <c r="J13" s="72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69">
        <v>0</v>
      </c>
      <c r="E14" s="69" t="s">
        <v>36</v>
      </c>
      <c r="F14" s="69" t="s">
        <v>36</v>
      </c>
      <c r="G14" s="70" t="s">
        <v>36</v>
      </c>
      <c r="H14" s="70">
        <v>0</v>
      </c>
      <c r="I14" s="71" t="s">
        <v>87</v>
      </c>
      <c r="J14" s="72"/>
    </row>
    <row r="15" spans="1:13" ht="84" customHeight="1" thickBot="1" x14ac:dyDescent="0.3">
      <c r="A15" s="11" t="s">
        <v>54</v>
      </c>
      <c r="B15" s="4" t="s">
        <v>59</v>
      </c>
      <c r="C15" s="96" t="s">
        <v>113</v>
      </c>
      <c r="D15" s="94">
        <f>D16+D18</f>
        <v>382.46900000000005</v>
      </c>
      <c r="E15" s="94">
        <f t="shared" ref="E15:H15" si="2">E16+E18</f>
        <v>382.46900000000005</v>
      </c>
      <c r="F15" s="94">
        <f t="shared" si="2"/>
        <v>0.1</v>
      </c>
      <c r="G15" s="94">
        <f t="shared" si="2"/>
        <v>329.964</v>
      </c>
      <c r="H15" s="94">
        <f t="shared" si="2"/>
        <v>329.86399999999998</v>
      </c>
      <c r="I15" s="95">
        <f>H15/E15</f>
        <v>0.86245944115732243</v>
      </c>
      <c r="J15" s="72" t="s">
        <v>151</v>
      </c>
    </row>
    <row r="16" spans="1:13" ht="27.75" customHeight="1" thickBot="1" x14ac:dyDescent="0.3">
      <c r="A16" s="11" t="s">
        <v>98</v>
      </c>
      <c r="B16" s="4" t="s">
        <v>59</v>
      </c>
      <c r="C16" s="57" t="s">
        <v>26</v>
      </c>
      <c r="D16" s="87">
        <v>359.42700000000002</v>
      </c>
      <c r="E16" s="87">
        <v>359.42700000000002</v>
      </c>
      <c r="F16" s="87">
        <v>0</v>
      </c>
      <c r="G16" s="87">
        <v>308.45699999999999</v>
      </c>
      <c r="H16" s="87">
        <v>308.45699999999999</v>
      </c>
      <c r="I16" s="88">
        <f>H16/E16</f>
        <v>0.85819095393501321</v>
      </c>
      <c r="J16" s="72"/>
      <c r="L16" s="100"/>
    </row>
    <row r="17" spans="1:10" ht="39" thickBot="1" x14ac:dyDescent="0.3">
      <c r="A17" s="11" t="s">
        <v>107</v>
      </c>
      <c r="B17" s="4" t="s">
        <v>55</v>
      </c>
      <c r="C17" s="57" t="s">
        <v>27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1" t="s">
        <v>87</v>
      </c>
      <c r="J17" s="72"/>
    </row>
    <row r="18" spans="1:10" ht="26.25" thickBot="1" x14ac:dyDescent="0.3">
      <c r="A18" s="11" t="s">
        <v>108</v>
      </c>
      <c r="B18" s="4" t="s">
        <v>59</v>
      </c>
      <c r="C18" s="57" t="s">
        <v>28</v>
      </c>
      <c r="D18" s="87">
        <f>SUM(D19:D21)</f>
        <v>23.042000000000002</v>
      </c>
      <c r="E18" s="87">
        <f t="shared" ref="E18:H18" si="3">SUM(E19:E21)</f>
        <v>23.042000000000002</v>
      </c>
      <c r="F18" s="87">
        <f>SUM(F19:F21)</f>
        <v>0.1</v>
      </c>
      <c r="G18" s="87">
        <f t="shared" si="3"/>
        <v>21.507000000000001</v>
      </c>
      <c r="H18" s="87">
        <f t="shared" si="3"/>
        <v>21.407</v>
      </c>
      <c r="I18" s="88">
        <f>H18/E18</f>
        <v>0.92904261782831343</v>
      </c>
      <c r="J18" s="72"/>
    </row>
    <row r="19" spans="1:10" ht="31.5" customHeight="1" thickBot="1" x14ac:dyDescent="0.3">
      <c r="A19" s="11" t="s">
        <v>109</v>
      </c>
      <c r="B19" s="4" t="s">
        <v>59</v>
      </c>
      <c r="C19" s="57" t="s">
        <v>30</v>
      </c>
      <c r="D19" s="87">
        <v>23.042000000000002</v>
      </c>
      <c r="E19" s="87">
        <v>23.042000000000002</v>
      </c>
      <c r="F19" s="87">
        <v>0.1</v>
      </c>
      <c r="G19" s="87">
        <f>H19+0.1</f>
        <v>21.507000000000001</v>
      </c>
      <c r="H19" s="87">
        <v>21.407</v>
      </c>
      <c r="I19" s="88">
        <f>H19/E19</f>
        <v>0.92904261782831343</v>
      </c>
      <c r="J19" s="72"/>
    </row>
    <row r="20" spans="1:10" ht="39" thickBot="1" x14ac:dyDescent="0.3">
      <c r="A20" s="11" t="s">
        <v>110</v>
      </c>
      <c r="B20" s="4" t="s">
        <v>55</v>
      </c>
      <c r="C20" s="57" t="s">
        <v>32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1" t="s">
        <v>87</v>
      </c>
      <c r="J20" s="72"/>
    </row>
    <row r="21" spans="1:10" ht="59.25" customHeight="1" thickBot="1" x14ac:dyDescent="0.3">
      <c r="A21" s="11" t="s">
        <v>111</v>
      </c>
      <c r="B21" s="4" t="s">
        <v>55</v>
      </c>
      <c r="C21" s="57" t="s">
        <v>34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1" t="s">
        <v>87</v>
      </c>
      <c r="J21" s="72"/>
    </row>
    <row r="22" spans="1:10" ht="30" customHeight="1" thickBot="1" x14ac:dyDescent="0.3">
      <c r="A22" s="11" t="s">
        <v>112</v>
      </c>
      <c r="B22" s="4" t="s">
        <v>55</v>
      </c>
      <c r="C22" s="57" t="s">
        <v>35</v>
      </c>
      <c r="D22" s="70">
        <v>0</v>
      </c>
      <c r="E22" s="70" t="s">
        <v>36</v>
      </c>
      <c r="F22" s="70" t="s">
        <v>36</v>
      </c>
      <c r="G22" s="70" t="s">
        <v>36</v>
      </c>
      <c r="H22" s="70">
        <v>0</v>
      </c>
      <c r="I22" s="71" t="s">
        <v>87</v>
      </c>
      <c r="J22" s="72"/>
    </row>
    <row r="23" spans="1:10" ht="41.25" thickBot="1" x14ac:dyDescent="0.3">
      <c r="A23" s="11" t="s">
        <v>99</v>
      </c>
      <c r="B23" s="4" t="s">
        <v>59</v>
      </c>
      <c r="C23" s="96" t="s">
        <v>123</v>
      </c>
      <c r="D23" s="94">
        <f>D24+D26</f>
        <v>80.400000000000006</v>
      </c>
      <c r="E23" s="94">
        <f t="shared" ref="E23:H23" si="4">E24+E26</f>
        <v>80.400000000000006</v>
      </c>
      <c r="F23" s="94">
        <f t="shared" si="4"/>
        <v>0</v>
      </c>
      <c r="G23" s="94">
        <f t="shared" si="4"/>
        <v>62.018000000000001</v>
      </c>
      <c r="H23" s="94">
        <f t="shared" si="4"/>
        <v>62.018000000000001</v>
      </c>
      <c r="I23" s="95">
        <f>H23/E23</f>
        <v>0.77136815920398005</v>
      </c>
      <c r="J23" s="72" t="s">
        <v>151</v>
      </c>
    </row>
    <row r="24" spans="1:10" ht="32.25" customHeight="1" thickBot="1" x14ac:dyDescent="0.3">
      <c r="A24" s="11" t="s">
        <v>100</v>
      </c>
      <c r="B24" s="4" t="s">
        <v>59</v>
      </c>
      <c r="C24" s="57" t="s">
        <v>26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1" t="s">
        <v>87</v>
      </c>
      <c r="J24" s="72"/>
    </row>
    <row r="25" spans="1:10" ht="34.5" customHeight="1" thickBot="1" x14ac:dyDescent="0.3">
      <c r="A25" s="11" t="s">
        <v>117</v>
      </c>
      <c r="B25" s="4" t="s">
        <v>55</v>
      </c>
      <c r="C25" s="57" t="s">
        <v>27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1" t="s">
        <v>87</v>
      </c>
      <c r="J25" s="72"/>
    </row>
    <row r="26" spans="1:10" ht="33" customHeight="1" thickBot="1" x14ac:dyDescent="0.3">
      <c r="A26" s="11" t="s">
        <v>118</v>
      </c>
      <c r="B26" s="4" t="s">
        <v>59</v>
      </c>
      <c r="C26" s="57" t="s">
        <v>28</v>
      </c>
      <c r="D26" s="87">
        <f>SUM(D27:D29)</f>
        <v>80.400000000000006</v>
      </c>
      <c r="E26" s="87">
        <f t="shared" ref="E26:H26" si="5">SUM(E27:E29)</f>
        <v>80.400000000000006</v>
      </c>
      <c r="F26" s="87">
        <f t="shared" si="5"/>
        <v>0</v>
      </c>
      <c r="G26" s="87">
        <f>SUM(G27:G29)</f>
        <v>62.018000000000001</v>
      </c>
      <c r="H26" s="87">
        <f t="shared" si="5"/>
        <v>62.018000000000001</v>
      </c>
      <c r="I26" s="88">
        <f>H26/E26</f>
        <v>0.77136815920398005</v>
      </c>
      <c r="J26" s="72"/>
    </row>
    <row r="27" spans="1:10" ht="32.25" customHeight="1" thickBot="1" x14ac:dyDescent="0.3">
      <c r="A27" s="11" t="s">
        <v>119</v>
      </c>
      <c r="B27" s="4" t="s">
        <v>59</v>
      </c>
      <c r="C27" s="57" t="s">
        <v>30</v>
      </c>
      <c r="D27" s="87">
        <v>80.400000000000006</v>
      </c>
      <c r="E27" s="87">
        <v>80.400000000000006</v>
      </c>
      <c r="F27" s="87">
        <v>0</v>
      </c>
      <c r="G27" s="87">
        <v>62.018000000000001</v>
      </c>
      <c r="H27" s="87">
        <v>62.018000000000001</v>
      </c>
      <c r="I27" s="88">
        <f>H27/E27</f>
        <v>0.77136815920398005</v>
      </c>
      <c r="J27" s="72"/>
    </row>
    <row r="28" spans="1:10" ht="44.25" customHeight="1" thickBot="1" x14ac:dyDescent="0.3">
      <c r="A28" s="11" t="s">
        <v>120</v>
      </c>
      <c r="B28" s="4" t="s">
        <v>55</v>
      </c>
      <c r="C28" s="57" t="s">
        <v>32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1" t="s">
        <v>87</v>
      </c>
      <c r="J28" s="72"/>
    </row>
    <row r="29" spans="1:10" ht="57.75" customHeight="1" thickBot="1" x14ac:dyDescent="0.3">
      <c r="A29" s="11" t="s">
        <v>121</v>
      </c>
      <c r="B29" s="4" t="s">
        <v>55</v>
      </c>
      <c r="C29" s="57" t="s">
        <v>34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1" t="s">
        <v>87</v>
      </c>
      <c r="J29" s="72"/>
    </row>
    <row r="30" spans="1:10" ht="31.5" customHeight="1" thickBot="1" x14ac:dyDescent="0.3">
      <c r="A30" s="11" t="s">
        <v>122</v>
      </c>
      <c r="B30" s="4" t="s">
        <v>55</v>
      </c>
      <c r="C30" s="2" t="s">
        <v>35</v>
      </c>
      <c r="D30" s="70">
        <v>0</v>
      </c>
      <c r="E30" s="70" t="s">
        <v>36</v>
      </c>
      <c r="F30" s="70" t="s">
        <v>36</v>
      </c>
      <c r="G30" s="70" t="s">
        <v>36</v>
      </c>
      <c r="H30" s="70">
        <v>0</v>
      </c>
      <c r="I30" s="71" t="s">
        <v>87</v>
      </c>
      <c r="J30" s="72"/>
    </row>
    <row r="31" spans="1:10" ht="46.5" customHeight="1" thickBot="1" x14ac:dyDescent="0.3">
      <c r="A31" s="140" t="s">
        <v>37</v>
      </c>
      <c r="B31" s="141"/>
      <c r="C31" s="142"/>
      <c r="D31" s="89">
        <f>SUM(D32:D35)</f>
        <v>705.35900000000004</v>
      </c>
      <c r="E31" s="89">
        <f t="shared" ref="E31:H31" si="6">SUM(E32:E35)</f>
        <v>705.35900000000004</v>
      </c>
      <c r="F31" s="89">
        <f t="shared" si="6"/>
        <v>2.15</v>
      </c>
      <c r="G31" s="89">
        <f t="shared" si="6"/>
        <v>633.74199999999996</v>
      </c>
      <c r="H31" s="89">
        <f t="shared" si="6"/>
        <v>631.59199999999998</v>
      </c>
      <c r="I31" s="91">
        <f>H31/E31</f>
        <v>0.89541921206080866</v>
      </c>
      <c r="J31" s="84" t="s">
        <v>151</v>
      </c>
    </row>
    <row r="32" spans="1:10" ht="30.75" customHeight="1" thickBot="1" x14ac:dyDescent="0.3">
      <c r="A32" s="143" t="s">
        <v>26</v>
      </c>
      <c r="B32" s="144"/>
      <c r="C32" s="145"/>
      <c r="D32" s="90">
        <f>D8+D16+D24</f>
        <v>601.91700000000003</v>
      </c>
      <c r="E32" s="90">
        <f t="shared" ref="E32:H32" si="7">E8+E16+E24</f>
        <v>601.91700000000003</v>
      </c>
      <c r="F32" s="90">
        <f t="shared" si="7"/>
        <v>2.0499999999999998</v>
      </c>
      <c r="G32" s="90">
        <f>G8+G16+G24</f>
        <v>550.21699999999998</v>
      </c>
      <c r="H32" s="90">
        <f t="shared" si="7"/>
        <v>548.16700000000003</v>
      </c>
      <c r="I32" s="92">
        <f>H32/E32</f>
        <v>0.91070197386018337</v>
      </c>
      <c r="J32" s="72"/>
    </row>
    <row r="33" spans="1:10" ht="35.25" customHeight="1" thickBot="1" x14ac:dyDescent="0.3">
      <c r="A33" s="143" t="s">
        <v>27</v>
      </c>
      <c r="B33" s="144"/>
      <c r="C33" s="145"/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5" t="s">
        <v>87</v>
      </c>
      <c r="J33" s="76"/>
    </row>
    <row r="34" spans="1:10" ht="31.5" customHeight="1" thickBot="1" x14ac:dyDescent="0.3">
      <c r="A34" s="143" t="s">
        <v>38</v>
      </c>
      <c r="B34" s="144"/>
      <c r="C34" s="145"/>
      <c r="D34" s="90">
        <f>D10+D18+D26</f>
        <v>103.44200000000001</v>
      </c>
      <c r="E34" s="90">
        <f t="shared" ref="E34:H34" si="8">E10+E18+E26</f>
        <v>103.44200000000001</v>
      </c>
      <c r="F34" s="90">
        <f t="shared" si="8"/>
        <v>0.1</v>
      </c>
      <c r="G34" s="90">
        <f t="shared" si="8"/>
        <v>83.525000000000006</v>
      </c>
      <c r="H34" s="90">
        <f t="shared" si="8"/>
        <v>83.424999999999997</v>
      </c>
      <c r="I34" s="92">
        <f>H34/E34</f>
        <v>0.80649059376268817</v>
      </c>
      <c r="J34" s="74"/>
    </row>
    <row r="35" spans="1:10" ht="32.25" customHeight="1" thickBot="1" x14ac:dyDescent="0.3">
      <c r="A35" s="146" t="s">
        <v>35</v>
      </c>
      <c r="B35" s="147"/>
      <c r="C35" s="148"/>
      <c r="D35" s="74">
        <v>0</v>
      </c>
      <c r="E35" s="74" t="s">
        <v>36</v>
      </c>
      <c r="F35" s="74" t="s">
        <v>36</v>
      </c>
      <c r="G35" s="74" t="s">
        <v>36</v>
      </c>
      <c r="H35" s="74">
        <v>0</v>
      </c>
      <c r="I35" s="75" t="s">
        <v>87</v>
      </c>
      <c r="J35" s="76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31:C31"/>
    <mergeCell ref="A32:C32"/>
    <mergeCell ref="A33:C33"/>
    <mergeCell ref="A34:C34"/>
    <mergeCell ref="A35:C35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1" fitToHeight="0" orientation="landscape" r:id="rId1"/>
  <ignoredErrors>
    <ignoredError sqref="D10 H10 D18 H18 D26 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8"/>
  <sheetViews>
    <sheetView zoomScaleNormal="100" workbookViewId="0">
      <selection activeCell="M16" sqref="M16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51.140625" customWidth="1"/>
  </cols>
  <sheetData>
    <row r="1" spans="1:9" ht="19.5" customHeight="1" thickBot="1" x14ac:dyDescent="0.3">
      <c r="A1" s="161" t="s">
        <v>74</v>
      </c>
      <c r="B1" s="162"/>
      <c r="C1" s="162"/>
      <c r="D1" s="162"/>
      <c r="E1" s="162"/>
      <c r="F1" s="162"/>
      <c r="G1" s="162"/>
      <c r="H1" s="83"/>
    </row>
    <row r="2" spans="1:9" ht="16.5" thickTop="1" thickBot="1" x14ac:dyDescent="0.3"/>
    <row r="3" spans="1:9" ht="42" customHeight="1" thickBot="1" x14ac:dyDescent="0.3">
      <c r="A3" s="117" t="s">
        <v>0</v>
      </c>
      <c r="B3" s="123" t="s">
        <v>62</v>
      </c>
      <c r="C3" s="123" t="s">
        <v>1</v>
      </c>
      <c r="D3" s="117" t="s">
        <v>39</v>
      </c>
      <c r="E3" s="163" t="s">
        <v>40</v>
      </c>
      <c r="F3" s="164"/>
      <c r="G3" s="117" t="s">
        <v>41</v>
      </c>
      <c r="H3" s="117" t="s">
        <v>11</v>
      </c>
    </row>
    <row r="4" spans="1:9" ht="33.75" customHeight="1" thickBot="1" x14ac:dyDescent="0.3">
      <c r="A4" s="118"/>
      <c r="B4" s="124"/>
      <c r="C4" s="124"/>
      <c r="D4" s="118"/>
      <c r="E4" s="77" t="s">
        <v>42</v>
      </c>
      <c r="F4" s="77" t="s">
        <v>43</v>
      </c>
      <c r="G4" s="118"/>
      <c r="H4" s="118"/>
    </row>
    <row r="5" spans="1:9" ht="72" customHeight="1" thickBot="1" x14ac:dyDescent="0.3">
      <c r="A5" s="9">
        <v>1</v>
      </c>
      <c r="B5" s="9"/>
      <c r="C5" s="4" t="s">
        <v>55</v>
      </c>
      <c r="D5" s="3" t="s">
        <v>131</v>
      </c>
      <c r="E5" s="78"/>
      <c r="F5" s="79"/>
      <c r="G5" s="80"/>
      <c r="H5" s="80" t="s">
        <v>135</v>
      </c>
      <c r="I5" s="22"/>
    </row>
    <row r="6" spans="1:9" ht="64.5" customHeight="1" thickBot="1" x14ac:dyDescent="0.3">
      <c r="A6" s="5" t="s">
        <v>25</v>
      </c>
      <c r="B6" s="4" t="s">
        <v>90</v>
      </c>
      <c r="C6" s="4" t="s">
        <v>55</v>
      </c>
      <c r="D6" s="93" t="s">
        <v>91</v>
      </c>
      <c r="E6" s="81">
        <v>43814</v>
      </c>
      <c r="F6" s="81">
        <v>43814</v>
      </c>
      <c r="G6" s="55" t="s">
        <v>93</v>
      </c>
      <c r="H6" s="61" t="s">
        <v>152</v>
      </c>
    </row>
    <row r="7" spans="1:9" ht="54" customHeight="1" thickBot="1" x14ac:dyDescent="0.3">
      <c r="A7" s="7" t="s">
        <v>52</v>
      </c>
      <c r="B7" s="4" t="s">
        <v>90</v>
      </c>
      <c r="C7" s="4" t="s">
        <v>55</v>
      </c>
      <c r="D7" s="58" t="s">
        <v>92</v>
      </c>
      <c r="E7" s="81">
        <v>43474</v>
      </c>
      <c r="F7" s="81">
        <v>43482</v>
      </c>
      <c r="G7" s="55" t="s">
        <v>93</v>
      </c>
      <c r="H7" s="61" t="s">
        <v>136</v>
      </c>
    </row>
    <row r="8" spans="1:9" ht="66.75" customHeight="1" thickBot="1" x14ac:dyDescent="0.3">
      <c r="A8" s="8" t="s">
        <v>44</v>
      </c>
      <c r="B8" s="4" t="s">
        <v>90</v>
      </c>
      <c r="C8" s="4" t="s">
        <v>56</v>
      </c>
      <c r="D8" s="58" t="s">
        <v>95</v>
      </c>
      <c r="E8" s="81">
        <v>43709</v>
      </c>
      <c r="F8" s="81">
        <v>43709</v>
      </c>
      <c r="G8" s="55" t="s">
        <v>93</v>
      </c>
      <c r="H8" s="61" t="s">
        <v>141</v>
      </c>
    </row>
    <row r="9" spans="1:9" ht="71.25" customHeight="1" thickBot="1" x14ac:dyDescent="0.3">
      <c r="A9" s="8" t="s">
        <v>50</v>
      </c>
      <c r="B9" s="4" t="s">
        <v>90</v>
      </c>
      <c r="C9" s="4" t="s">
        <v>55</v>
      </c>
      <c r="D9" s="58" t="s">
        <v>94</v>
      </c>
      <c r="E9" s="81">
        <v>43709</v>
      </c>
      <c r="F9" s="81">
        <v>43709</v>
      </c>
      <c r="G9" s="55" t="s">
        <v>93</v>
      </c>
      <c r="H9" s="61" t="s">
        <v>140</v>
      </c>
    </row>
    <row r="10" spans="1:9" ht="78.75" customHeight="1" thickBot="1" x14ac:dyDescent="0.3">
      <c r="A10" s="5" t="s">
        <v>54</v>
      </c>
      <c r="B10" s="4" t="s">
        <v>90</v>
      </c>
      <c r="C10" s="4" t="s">
        <v>56</v>
      </c>
      <c r="D10" s="93" t="s">
        <v>96</v>
      </c>
      <c r="E10" s="81">
        <v>43814</v>
      </c>
      <c r="F10" s="81">
        <v>43814</v>
      </c>
      <c r="G10" s="55" t="s">
        <v>93</v>
      </c>
      <c r="H10" s="85" t="s">
        <v>153</v>
      </c>
    </row>
    <row r="11" spans="1:9" ht="70.5" customHeight="1" thickBot="1" x14ac:dyDescent="0.3">
      <c r="A11" s="5" t="s">
        <v>98</v>
      </c>
      <c r="B11" s="4" t="s">
        <v>90</v>
      </c>
      <c r="C11" s="4" t="s">
        <v>55</v>
      </c>
      <c r="D11" s="58" t="s">
        <v>97</v>
      </c>
      <c r="E11" s="81">
        <v>43497</v>
      </c>
      <c r="F11" s="81">
        <v>43500</v>
      </c>
      <c r="G11" s="55" t="s">
        <v>93</v>
      </c>
      <c r="H11" s="86" t="s">
        <v>132</v>
      </c>
    </row>
    <row r="12" spans="1:9" ht="82.5" customHeight="1" thickBot="1" x14ac:dyDescent="0.3">
      <c r="A12" s="5" t="s">
        <v>107</v>
      </c>
      <c r="B12" s="4" t="s">
        <v>90</v>
      </c>
      <c r="C12" s="4" t="s">
        <v>55</v>
      </c>
      <c r="D12" s="58" t="s">
        <v>139</v>
      </c>
      <c r="E12" s="81">
        <v>43474</v>
      </c>
      <c r="F12" s="81">
        <v>43482</v>
      </c>
      <c r="G12" s="55" t="s">
        <v>93</v>
      </c>
      <c r="H12" s="61" t="s">
        <v>136</v>
      </c>
    </row>
    <row r="13" spans="1:9" ht="57.75" customHeight="1" thickBot="1" x14ac:dyDescent="0.3">
      <c r="A13" s="5" t="s">
        <v>99</v>
      </c>
      <c r="B13" s="4" t="s">
        <v>90</v>
      </c>
      <c r="C13" s="4" t="s">
        <v>56</v>
      </c>
      <c r="D13" s="93" t="s">
        <v>127</v>
      </c>
      <c r="E13" s="81">
        <v>43466</v>
      </c>
      <c r="F13" s="81">
        <v>43830</v>
      </c>
      <c r="G13" s="55" t="s">
        <v>93</v>
      </c>
      <c r="H13" s="61"/>
    </row>
    <row r="14" spans="1:9" ht="57.75" customHeight="1" thickBot="1" x14ac:dyDescent="0.3">
      <c r="A14" s="5" t="s">
        <v>100</v>
      </c>
      <c r="B14" s="4" t="s">
        <v>90</v>
      </c>
      <c r="C14" s="4" t="s">
        <v>55</v>
      </c>
      <c r="D14" s="58" t="s">
        <v>137</v>
      </c>
      <c r="E14" s="81">
        <v>43475</v>
      </c>
      <c r="F14" s="81">
        <v>43475</v>
      </c>
      <c r="G14" s="55" t="s">
        <v>93</v>
      </c>
      <c r="H14" s="61" t="s">
        <v>138</v>
      </c>
    </row>
    <row r="15" spans="1:9" ht="96" customHeight="1" thickBot="1" x14ac:dyDescent="0.3">
      <c r="A15" s="5" t="s">
        <v>117</v>
      </c>
      <c r="B15" s="4" t="s">
        <v>90</v>
      </c>
      <c r="C15" s="4" t="s">
        <v>56</v>
      </c>
      <c r="D15" s="58" t="s">
        <v>128</v>
      </c>
      <c r="E15" s="81">
        <v>43466</v>
      </c>
      <c r="F15" s="81">
        <v>43830</v>
      </c>
      <c r="G15" s="55" t="s">
        <v>93</v>
      </c>
      <c r="H15" s="61" t="s">
        <v>155</v>
      </c>
    </row>
    <row r="16" spans="1:9" ht="57.75" customHeight="1" thickBot="1" x14ac:dyDescent="0.3">
      <c r="A16" s="8" t="s">
        <v>124</v>
      </c>
      <c r="B16" s="4" t="s">
        <v>90</v>
      </c>
      <c r="C16" s="4" t="s">
        <v>55</v>
      </c>
      <c r="D16" s="93" t="s">
        <v>101</v>
      </c>
      <c r="E16" s="82">
        <v>43814</v>
      </c>
      <c r="F16" s="82">
        <v>43814</v>
      </c>
      <c r="G16" s="56" t="s">
        <v>104</v>
      </c>
      <c r="H16" s="61"/>
    </row>
    <row r="17" spans="1:8" ht="50.25" customHeight="1" thickBot="1" x14ac:dyDescent="0.3">
      <c r="A17" s="5" t="s">
        <v>125</v>
      </c>
      <c r="B17" s="4" t="s">
        <v>90</v>
      </c>
      <c r="C17" s="4" t="s">
        <v>55</v>
      </c>
      <c r="D17" s="58" t="s">
        <v>102</v>
      </c>
      <c r="E17" s="82">
        <v>43814</v>
      </c>
      <c r="F17" s="82">
        <v>43814</v>
      </c>
      <c r="G17" s="56" t="s">
        <v>104</v>
      </c>
      <c r="H17" s="160" t="s">
        <v>154</v>
      </c>
    </row>
    <row r="18" spans="1:8" ht="56.25" customHeight="1" thickBot="1" x14ac:dyDescent="0.3">
      <c r="A18" s="5" t="s">
        <v>126</v>
      </c>
      <c r="B18" s="4" t="s">
        <v>90</v>
      </c>
      <c r="C18" s="4" t="s">
        <v>55</v>
      </c>
      <c r="D18" s="58" t="s">
        <v>103</v>
      </c>
      <c r="E18" s="82" t="s">
        <v>114</v>
      </c>
      <c r="F18" s="82" t="s">
        <v>114</v>
      </c>
      <c r="G18" s="56" t="s">
        <v>104</v>
      </c>
      <c r="H18" s="129"/>
    </row>
  </sheetData>
  <mergeCells count="9">
    <mergeCell ref="H17:H18"/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C13:C15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2019-12-03T05:55:12Z</dcterms:modified>
</cp:coreProperties>
</file>